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FLUJOS EFEC" sheetId="1" r:id="rId1"/>
  </sheets>
  <externalReferences>
    <externalReference r:id="rId2"/>
    <externalReference r:id="rId3"/>
  </externalReferences>
  <definedNames>
    <definedName name="_xlnm.Print_Area" localSheetId="0">'FLUJOS EFEC'!$C$1:$F$93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E56" i="1"/>
  <c r="E54" i="1" s="1"/>
  <c r="E55" i="1"/>
  <c r="F54" i="1"/>
  <c r="E52" i="1"/>
  <c r="E51" i="1"/>
  <c r="F49" i="1"/>
  <c r="F59" i="1" s="1"/>
  <c r="E49" i="1"/>
  <c r="E59" i="1" s="1"/>
  <c r="E43" i="1"/>
  <c r="E34" i="1"/>
  <c r="E30" i="1"/>
  <c r="E29" i="1"/>
  <c r="E28" i="1"/>
  <c r="F26" i="1"/>
  <c r="E26" i="1"/>
  <c r="E24" i="1"/>
  <c r="E23" i="1"/>
  <c r="E17" i="1"/>
  <c r="F12" i="1"/>
  <c r="F45" i="1" s="1"/>
  <c r="F77" i="1" s="1"/>
  <c r="F80" i="1" s="1"/>
  <c r="E79" i="1" s="1"/>
  <c r="E12" i="1"/>
  <c r="E45" i="1" s="1"/>
  <c r="E77" i="1" s="1"/>
  <c r="C1" i="1"/>
  <c r="E80" i="1" l="1"/>
  <c r="G45" i="1"/>
  <c r="H45" i="1"/>
</calcChain>
</file>

<file path=xl/comments1.xml><?xml version="1.0" encoding="utf-8"?>
<comments xmlns="http://schemas.openxmlformats.org/spreadsheetml/2006/main">
  <authors>
    <author>RVG VMA</author>
  </authors>
  <commentList>
    <comment ref="E73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<sst xmlns="http://schemas.openxmlformats.org/spreadsheetml/2006/main" count="64" uniqueCount="56">
  <si>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</si>
  <si>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</si>
  <si>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</si>
  <si>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</si>
  <si>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</si>
  <si>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</si>
  <si>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</si>
  <si>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</si>
  <si>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</si>
  <si>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</si>
  <si>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</si>
  <si>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</si>
  <si>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</si>
  <si>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</si>
  <si>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</si>
  <si>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</si>
  <si>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</si>
  <si>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</si>
  <si>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</si>
  <si>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</si>
  <si>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</si>
  <si>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</si>
  <si>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</si>
  <si>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</si>
  <si>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</si>
  <si>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</si>
  <si>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</si>
  <si>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</si>
  <si>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</si>
  <si>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</si>
  <si>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</si>
  <si>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</si>
  <si>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</si>
  <si>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</si>
  <si>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</si>
  <si>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</si>
  <si>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</si>
  <si>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</si>
  <si>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</si>
  <si>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</si>
  <si>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</si>
  <si>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</si>
  <si>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</si>
  <si>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</si>
  <si>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</si>
  <si>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</si>
  <si>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</si>
  <si>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</si>
  <si>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</si>
  <si>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</si>
  <si>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</si>
  <si>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</si>
  <si>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</si>
  <si>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</si>
  <si>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</si>
  <si>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abril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</si>
</sst>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0" fontId="7" fillId="0" borderId="0" xfId="0" applyFont="1"/>
    <xf numFmtId="164" fontId="7" fillId="0" borderId="0" xfId="0" applyNumberFormat="1" applyFont="1" applyFill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165" fontId="3" fillId="0" borderId="0" xfId="0" applyNumberFormat="1" applyFont="1"/>
    <xf numFmtId="164" fontId="2" fillId="0" borderId="8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8" xfId="0" applyNumberFormat="1" applyFont="1" applyBorder="1"/>
    <xf numFmtId="165" fontId="7" fillId="0" borderId="0" xfId="0" applyNumberFormat="1" applyFont="1" applyFill="1" applyBorder="1"/>
    <xf numFmtId="165" fontId="7" fillId="0" borderId="8" xfId="0" applyNumberFormat="1" applyFont="1" applyBorder="1"/>
    <xf numFmtId="166" fontId="3" fillId="0" borderId="0" xfId="0" applyNumberFormat="1" applyFont="1"/>
    <xf numFmtId="164" fontId="7" fillId="0" borderId="0" xfId="0" applyNumberFormat="1" applyFont="1"/>
    <xf numFmtId="0" fontId="5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2800985</xdr:colOff>
      <xdr:row>88</xdr:row>
      <xdr:rowOff>0</xdr:rowOff>
    </xdr:from>
    <xdr:to>
      <xdr:col>5</xdr:col>
      <xdr:colOff>787860</xdr:colOff>
      <xdr:row>88</xdr:row>
      <xdr:rowOff>0</xdr:rowOff>
    </xdr:to>
    <xdr:cxnSp macro="">
      <xdr:nvCxnSpPr>
        <xdr:cNvPr id="6" name="3 Conector recto">
          <a:extLst/>
        </xdr:cNvPr>
        <xdr:cNvCxnSpPr/>
      </xdr:nvCxnSpPr>
      <xdr:spPr>
        <a:xfrm>
          <a:off x="3677285" y="11553825"/>
          <a:ext cx="2720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114935</xdr:colOff>
      <xdr:row>88</xdr:row>
      <xdr:rowOff>14605</xdr:rowOff>
    </xdr:from>
    <xdr:to>
      <xdr:col>3</xdr:col>
      <xdr:colOff>2183618</xdr:colOff>
      <xdr:row>88</xdr:row>
      <xdr:rowOff>14605</xdr:rowOff>
    </xdr:to>
    <xdr:cxnSp macro="">
      <xdr:nvCxnSpPr>
        <xdr:cNvPr id="7" name="4 Conector recto">
          <a:extLst/>
        </xdr:cNvPr>
        <xdr:cNvCxnSpPr/>
      </xdr:nvCxnSpPr>
      <xdr:spPr>
        <a:xfrm>
          <a:off x="343535" y="11568430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63500</xdr:colOff>
      <xdr:row>88</xdr:row>
      <xdr:rowOff>62230</xdr:rowOff>
    </xdr:from>
    <xdr:to>
      <xdr:col>3</xdr:col>
      <xdr:colOff>2241208</xdr:colOff>
      <xdr:row>92</xdr:row>
      <xdr:rowOff>76200</xdr:rowOff>
    </xdr:to>
    <xdr:sp macro="" textlink="">
      <xdr:nvSpPr>
        <xdr:cNvPr id="8" name="7 CuadroTexto">
          <a:extLst/>
        </xdr:cNvPr>
        <xdr:cNvSpPr txBox="1"/>
      </xdr:nvSpPr>
      <xdr:spPr>
        <a:xfrm>
          <a:off x="292100" y="11616055"/>
          <a:ext cx="2825408" cy="699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MARÍBEL DOMINGUEZ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2641282</xdr:colOff>
      <xdr:row>88</xdr:row>
      <xdr:rowOff>30480</xdr:rowOff>
    </xdr:from>
    <xdr:to>
      <xdr:col>6</xdr:col>
      <xdr:colOff>34924</xdr:colOff>
      <xdr:row>92</xdr:row>
      <xdr:rowOff>92171</xdr:rowOff>
    </xdr:to>
    <xdr:sp macro="" textlink="">
      <xdr:nvSpPr>
        <xdr:cNvPr id="9" name="8 CuadroTexto">
          <a:extLst/>
        </xdr:cNvPr>
        <xdr:cNvSpPr txBox="1"/>
      </xdr:nvSpPr>
      <xdr:spPr>
        <a:xfrm>
          <a:off x="3517582" y="11584305"/>
          <a:ext cx="303244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 refreshError="1"/>
      <sheetData sheetId="1" refreshError="1">
        <row r="25">
          <cell r="E25">
            <v>106993.4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-1219.0999999999999</v>
          </cell>
        </row>
        <row r="17">
          <cell r="L17">
            <v>8.5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19.680000000000007</v>
          </cell>
        </row>
        <row r="29">
          <cell r="M29">
            <v>0</v>
          </cell>
        </row>
        <row r="31">
          <cell r="L31">
            <v>0</v>
          </cell>
        </row>
        <row r="32">
          <cell r="L32">
            <v>0</v>
          </cell>
        </row>
        <row r="34">
          <cell r="L34">
            <v>-2523.7999999999956</v>
          </cell>
        </row>
      </sheetData>
      <sheetData sheetId="1">
        <row r="25">
          <cell r="E25">
            <v>50352.3</v>
          </cell>
        </row>
        <row r="28">
          <cell r="E28">
            <v>0.6</v>
          </cell>
        </row>
        <row r="32">
          <cell r="E32">
            <v>5.9</v>
          </cell>
        </row>
        <row r="39">
          <cell r="E39">
            <v>34408.53</v>
          </cell>
        </row>
        <row r="40">
          <cell r="E40">
            <v>5919.63</v>
          </cell>
        </row>
        <row r="41">
          <cell r="E41">
            <v>5860.26</v>
          </cell>
        </row>
        <row r="47">
          <cell r="E47">
            <v>23.8</v>
          </cell>
        </row>
        <row r="67">
          <cell r="E67">
            <v>2524.75</v>
          </cell>
        </row>
        <row r="75">
          <cell r="E75">
            <v>453.7</v>
          </cell>
        </row>
      </sheetData>
      <sheetData sheetId="2"/>
      <sheetData sheetId="3">
        <row r="1">
          <cell r="C1" t="str">
            <v xml:space="preserve">TECNOLÓGICO DE ESTUDIOS SUPERIORES DE CHIMALHUACÁN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topLeftCell="A76" zoomScale="120" zoomScaleNormal="120" workbookViewId="0">
      <selection activeCell="D100" sqref="D100"/>
    </sheetView>
  </sheetViews>
  <sheetFormatPr baseColWidth="10" defaultRowHeight="13.5" x14ac:dyDescent="0.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3:7" ht="15" customHeight="1" x14ac:dyDescent="0.15">
      <c r="C1" s="58" t="str">
        <f>+'[2]EDO CAMB SIT FINAN'!C1</f>
        <v xml:space="preserve">TECNOLÓGICO DE ESTUDIOS SUPERIORES DE CHIMALHUACÁN (TESCHI) </v>
      </c>
      <c r="D1" s="58"/>
      <c r="E1" s="58"/>
      <c r="F1" s="58"/>
      <c r="G1" s="1"/>
    </row>
    <row r="2" spans="3:7" ht="15" customHeight="1" x14ac:dyDescent="0.15">
      <c r="C2" s="58" t="s">
        <v>0</v>
      </c>
      <c r="D2" s="58"/>
      <c r="E2" s="58"/>
      <c r="F2" s="58"/>
      <c r="G2" s="1"/>
    </row>
    <row r="3" spans="3:7" ht="24" customHeight="1" x14ac:dyDescent="0.15">
      <c r="C3" s="58" t="s">
        <v>55</v>
      </c>
      <c r="D3" s="58"/>
      <c r="E3" s="58"/>
      <c r="F3" s="58"/>
      <c r="G3" s="1"/>
    </row>
    <row r="4" spans="3:7" ht="15" customHeight="1" x14ac:dyDescent="0.15">
      <c r="C4" s="58" t="s">
        <v>1</v>
      </c>
      <c r="D4" s="58"/>
      <c r="E4" s="58"/>
      <c r="F4" s="58"/>
      <c r="G4" s="1"/>
    </row>
    <row r="5" spans="3:7" ht="4.5" customHeight="1" x14ac:dyDescent="0.15">
      <c r="C5" s="39"/>
      <c r="D5" s="39"/>
      <c r="E5" s="39"/>
      <c r="F5" s="39"/>
      <c r="G5" s="3"/>
    </row>
    <row r="6" spans="3:7" ht="4.5" customHeight="1" x14ac:dyDescent="0.15">
      <c r="C6" s="4"/>
      <c r="D6" s="4"/>
      <c r="E6" s="4"/>
      <c r="F6" s="4"/>
      <c r="G6" s="3"/>
    </row>
    <row r="7" spans="3:7" ht="6" customHeight="1" thickBot="1" x14ac:dyDescent="0.2">
      <c r="C7" s="3"/>
      <c r="D7" s="3"/>
      <c r="E7" s="3"/>
      <c r="F7" s="3"/>
      <c r="G7" s="3"/>
    </row>
    <row r="8" spans="3:7" ht="12" customHeight="1" thickBot="1" x14ac:dyDescent="0.2">
      <c r="C8" s="59" t="s">
        <v>2</v>
      </c>
      <c r="D8" s="60"/>
      <c r="E8" s="5">
        <v>2021</v>
      </c>
      <c r="F8" s="5">
        <v>2020</v>
      </c>
    </row>
    <row r="9" spans="3:7" ht="5.25" customHeight="1" x14ac:dyDescent="0.15">
      <c r="C9" s="6"/>
      <c r="D9" s="7"/>
      <c r="E9" s="7"/>
      <c r="F9" s="8"/>
    </row>
    <row r="10" spans="3:7" ht="12" customHeight="1" x14ac:dyDescent="0.15">
      <c r="C10" s="48" t="s">
        <v>3</v>
      </c>
      <c r="D10" s="49"/>
      <c r="E10" s="9"/>
      <c r="F10" s="10"/>
    </row>
    <row r="11" spans="3:7" ht="3" customHeight="1" x14ac:dyDescent="0.15">
      <c r="C11" s="54"/>
      <c r="D11" s="55"/>
      <c r="E11" s="11"/>
      <c r="F11" s="10"/>
    </row>
    <row r="12" spans="3:7" ht="12" customHeight="1" x14ac:dyDescent="0.15">
      <c r="C12" s="48" t="s">
        <v>4</v>
      </c>
      <c r="D12" s="49"/>
      <c r="E12" s="12">
        <f>SUM(E13:E24)</f>
        <v>50358.8</v>
      </c>
      <c r="F12" s="13">
        <f>SUM(F13:F24)</f>
        <v>103836.4</v>
      </c>
    </row>
    <row r="13" spans="3:7" ht="11.1" customHeight="1" x14ac:dyDescent="0.15">
      <c r="C13" s="46" t="s">
        <v>5</v>
      </c>
      <c r="D13" s="47"/>
      <c r="E13" s="14">
        <v>0</v>
      </c>
      <c r="F13" s="15">
        <v>0</v>
      </c>
    </row>
    <row r="14" spans="3:7" ht="11.1" customHeight="1" x14ac:dyDescent="0.15">
      <c r="C14" s="46" t="s">
        <v>6</v>
      </c>
      <c r="D14" s="47"/>
      <c r="E14" s="14">
        <v>0</v>
      </c>
      <c r="F14" s="15">
        <v>0</v>
      </c>
    </row>
    <row r="15" spans="3:7" ht="11.1" customHeight="1" x14ac:dyDescent="0.15">
      <c r="C15" s="46" t="s">
        <v>7</v>
      </c>
      <c r="D15" s="47"/>
      <c r="E15" s="14">
        <v>0</v>
      </c>
      <c r="F15" s="15">
        <v>0</v>
      </c>
    </row>
    <row r="16" spans="3:7" ht="11.1" customHeight="1" x14ac:dyDescent="0.15">
      <c r="C16" s="46" t="s">
        <v>8</v>
      </c>
      <c r="D16" s="47"/>
      <c r="E16" s="14">
        <v>0</v>
      </c>
      <c r="F16" s="15">
        <v>0</v>
      </c>
    </row>
    <row r="17" spans="3:6" ht="11.1" customHeight="1" x14ac:dyDescent="0.15">
      <c r="C17" s="46" t="s">
        <v>9</v>
      </c>
      <c r="D17" s="47"/>
      <c r="E17" s="14">
        <f>+[2]ACTIV!E28</f>
        <v>0.6</v>
      </c>
      <c r="F17" s="15">
        <v>1.7</v>
      </c>
    </row>
    <row r="18" spans="3:6" ht="11.1" customHeight="1" x14ac:dyDescent="0.15">
      <c r="C18" s="46" t="s">
        <v>10</v>
      </c>
      <c r="D18" s="47"/>
      <c r="E18" s="14">
        <v>0</v>
      </c>
      <c r="F18" s="15">
        <v>0</v>
      </c>
    </row>
    <row r="19" spans="3:6" ht="11.1" customHeight="1" x14ac:dyDescent="0.15">
      <c r="C19" s="46" t="s">
        <v>11</v>
      </c>
      <c r="D19" s="47"/>
      <c r="E19" s="14">
        <v>0</v>
      </c>
      <c r="F19" s="15">
        <v>0</v>
      </c>
    </row>
    <row r="20" spans="3:6" ht="11.1" customHeight="1" x14ac:dyDescent="0.15">
      <c r="C20" s="46" t="s">
        <v>12</v>
      </c>
      <c r="D20" s="47"/>
      <c r="E20" s="56">
        <v>0</v>
      </c>
      <c r="F20" s="57">
        <v>0</v>
      </c>
    </row>
    <row r="21" spans="3:6" ht="11.1" customHeight="1" x14ac:dyDescent="0.15">
      <c r="C21" s="46"/>
      <c r="D21" s="47"/>
      <c r="E21" s="56"/>
      <c r="F21" s="57"/>
    </row>
    <row r="22" spans="3:6" s="16" customFormat="1" ht="11.1" customHeight="1" x14ac:dyDescent="0.15">
      <c r="C22" s="46" t="s">
        <v>13</v>
      </c>
      <c r="D22" s="47"/>
      <c r="E22" s="14">
        <v>0</v>
      </c>
      <c r="F22" s="15">
        <v>0</v>
      </c>
    </row>
    <row r="23" spans="3:6" s="16" customFormat="1" ht="11.1" customHeight="1" x14ac:dyDescent="0.15">
      <c r="C23" s="46" t="s">
        <v>14</v>
      </c>
      <c r="D23" s="47"/>
      <c r="E23" s="14">
        <f>+[2]ACTIV!E25</f>
        <v>50352.3</v>
      </c>
      <c r="F23" s="15">
        <v>103825.8</v>
      </c>
    </row>
    <row r="24" spans="3:6" s="16" customFormat="1" ht="11.1" customHeight="1" x14ac:dyDescent="0.15">
      <c r="C24" s="46" t="s">
        <v>15</v>
      </c>
      <c r="D24" s="47"/>
      <c r="E24" s="14">
        <f>+[2]ACTIV!E32</f>
        <v>5.9</v>
      </c>
      <c r="F24" s="15">
        <v>8.9</v>
      </c>
    </row>
    <row r="25" spans="3:6" ht="3" customHeight="1" x14ac:dyDescent="0.15">
      <c r="C25" s="54"/>
      <c r="D25" s="55"/>
      <c r="E25" s="11"/>
      <c r="F25" s="10"/>
    </row>
    <row r="26" spans="3:6" ht="14.25" customHeight="1" x14ac:dyDescent="0.15">
      <c r="C26" s="48" t="s">
        <v>16</v>
      </c>
      <c r="D26" s="49"/>
      <c r="E26" s="12">
        <f>SUM(E28:E43)</f>
        <v>49190.67</v>
      </c>
      <c r="F26" s="13">
        <f>SUM(F28:F43)</f>
        <v>102743.69999999998</v>
      </c>
    </row>
    <row r="27" spans="3:6" ht="4.5" customHeight="1" x14ac:dyDescent="0.15">
      <c r="C27" s="37"/>
      <c r="D27" s="38"/>
      <c r="E27" s="11"/>
      <c r="F27" s="10"/>
    </row>
    <row r="28" spans="3:6" s="16" customFormat="1" ht="11.1" customHeight="1" x14ac:dyDescent="0.15">
      <c r="C28" s="46" t="s">
        <v>17</v>
      </c>
      <c r="D28" s="47"/>
      <c r="E28" s="14">
        <f>+[2]ACTIV!E39</f>
        <v>34408.53</v>
      </c>
      <c r="F28" s="15">
        <v>71993.399999999994</v>
      </c>
    </row>
    <row r="29" spans="3:6" s="16" customFormat="1" ht="11.1" customHeight="1" x14ac:dyDescent="0.15">
      <c r="C29" s="46" t="s">
        <v>18</v>
      </c>
      <c r="D29" s="47"/>
      <c r="E29" s="14">
        <f>+[2]ACTIV!E40</f>
        <v>5919.63</v>
      </c>
      <c r="F29" s="15">
        <v>12546.7</v>
      </c>
    </row>
    <row r="30" spans="3:6" s="16" customFormat="1" ht="11.1" customHeight="1" x14ac:dyDescent="0.15">
      <c r="C30" s="46" t="s">
        <v>19</v>
      </c>
      <c r="D30" s="47"/>
      <c r="E30" s="14">
        <f>+[2]ACTIV!E41</f>
        <v>5860.26</v>
      </c>
      <c r="F30" s="15">
        <v>13388.9</v>
      </c>
    </row>
    <row r="31" spans="3:6" s="16" customFormat="1" ht="11.1" customHeight="1" x14ac:dyDescent="0.15">
      <c r="C31" s="46" t="s">
        <v>20</v>
      </c>
      <c r="D31" s="47"/>
      <c r="E31" s="14">
        <v>0</v>
      </c>
      <c r="F31" s="15">
        <v>0</v>
      </c>
    </row>
    <row r="32" spans="3:6" s="16" customFormat="1" ht="11.1" customHeight="1" x14ac:dyDescent="0.15">
      <c r="C32" s="46" t="s">
        <v>21</v>
      </c>
      <c r="D32" s="47"/>
      <c r="E32" s="14">
        <v>0</v>
      </c>
      <c r="F32" s="15">
        <v>0</v>
      </c>
    </row>
    <row r="33" spans="3:8" s="16" customFormat="1" ht="11.1" customHeight="1" x14ac:dyDescent="0.15">
      <c r="C33" s="46" t="s">
        <v>22</v>
      </c>
      <c r="D33" s="47"/>
      <c r="E33" s="14">
        <v>0</v>
      </c>
      <c r="F33" s="15">
        <v>0</v>
      </c>
    </row>
    <row r="34" spans="3:8" s="16" customFormat="1" ht="11.1" customHeight="1" x14ac:dyDescent="0.15">
      <c r="C34" s="46" t="s">
        <v>23</v>
      </c>
      <c r="D34" s="47"/>
      <c r="E34" s="17">
        <f>[2]ACTIV!E47</f>
        <v>23.8</v>
      </c>
      <c r="F34" s="15">
        <v>478.9</v>
      </c>
    </row>
    <row r="35" spans="3:8" s="16" customFormat="1" ht="11.1" customHeight="1" x14ac:dyDescent="0.15">
      <c r="C35" s="46" t="s">
        <v>24</v>
      </c>
      <c r="D35" s="47"/>
      <c r="E35" s="14">
        <v>0</v>
      </c>
      <c r="F35" s="15">
        <v>0</v>
      </c>
    </row>
    <row r="36" spans="3:8" s="16" customFormat="1" ht="11.1" customHeight="1" x14ac:dyDescent="0.15">
      <c r="C36" s="46" t="s">
        <v>25</v>
      </c>
      <c r="D36" s="47"/>
      <c r="E36" s="14">
        <v>0</v>
      </c>
      <c r="F36" s="15">
        <v>0</v>
      </c>
    </row>
    <row r="37" spans="3:8" s="16" customFormat="1" ht="11.1" customHeight="1" x14ac:dyDescent="0.15">
      <c r="C37" s="46" t="s">
        <v>26</v>
      </c>
      <c r="D37" s="47"/>
      <c r="E37" s="14">
        <v>0</v>
      </c>
      <c r="F37" s="15">
        <v>0</v>
      </c>
    </row>
    <row r="38" spans="3:8" s="16" customFormat="1" ht="11.1" customHeight="1" x14ac:dyDescent="0.15">
      <c r="C38" s="46" t="s">
        <v>27</v>
      </c>
      <c r="D38" s="47"/>
      <c r="E38" s="14">
        <v>0</v>
      </c>
      <c r="F38" s="15">
        <v>0</v>
      </c>
    </row>
    <row r="39" spans="3:8" s="16" customFormat="1" ht="11.1" customHeight="1" x14ac:dyDescent="0.15">
      <c r="C39" s="46" t="s">
        <v>28</v>
      </c>
      <c r="D39" s="47"/>
      <c r="E39" s="14">
        <v>0</v>
      </c>
      <c r="F39" s="15">
        <v>0</v>
      </c>
    </row>
    <row r="40" spans="3:8" s="16" customFormat="1" ht="11.1" customHeight="1" x14ac:dyDescent="0.15">
      <c r="C40" s="46" t="s">
        <v>29</v>
      </c>
      <c r="D40" s="47"/>
      <c r="E40" s="14">
        <v>0</v>
      </c>
      <c r="F40" s="15">
        <v>0</v>
      </c>
    </row>
    <row r="41" spans="3:8" s="16" customFormat="1" ht="11.1" customHeight="1" x14ac:dyDescent="0.15">
      <c r="C41" s="46" t="s">
        <v>30</v>
      </c>
      <c r="D41" s="47"/>
      <c r="E41" s="14">
        <v>0</v>
      </c>
      <c r="F41" s="15">
        <v>0</v>
      </c>
    </row>
    <row r="42" spans="3:8" ht="11.1" customHeight="1" x14ac:dyDescent="0.15">
      <c r="C42" s="46" t="s">
        <v>31</v>
      </c>
      <c r="D42" s="47"/>
      <c r="E42" s="14">
        <v>0</v>
      </c>
      <c r="F42" s="15">
        <v>0</v>
      </c>
    </row>
    <row r="43" spans="3:8" ht="11.1" customHeight="1" x14ac:dyDescent="0.15">
      <c r="C43" s="46" t="s">
        <v>32</v>
      </c>
      <c r="D43" s="47"/>
      <c r="E43" s="14">
        <f>+[2]ACTIV!E67+[2]ACTIV!E75</f>
        <v>2978.45</v>
      </c>
      <c r="F43" s="15">
        <v>4335.8</v>
      </c>
    </row>
    <row r="44" spans="3:8" ht="7.5" customHeight="1" x14ac:dyDescent="0.15">
      <c r="C44" s="40"/>
      <c r="D44" s="41"/>
      <c r="E44" s="14"/>
      <c r="F44" s="15"/>
    </row>
    <row r="45" spans="3:8" ht="11.25" customHeight="1" x14ac:dyDescent="0.15">
      <c r="C45" s="50" t="s">
        <v>33</v>
      </c>
      <c r="D45" s="51"/>
      <c r="E45" s="18">
        <f>E12-E26</f>
        <v>1168.1300000000047</v>
      </c>
      <c r="F45" s="19">
        <f>F12-F26</f>
        <v>1092.7000000000116</v>
      </c>
      <c r="G45" s="20">
        <f>+E45-[1]ACTIV!E79</f>
        <v>-304.26999999998952</v>
      </c>
      <c r="H45" s="20">
        <f>+F45-[1]ACTIV!F79</f>
        <v>3045.5000000000146</v>
      </c>
    </row>
    <row r="46" spans="3:8" ht="5.25" customHeight="1" x14ac:dyDescent="0.15">
      <c r="C46" s="44"/>
      <c r="D46" s="45"/>
      <c r="E46" s="11"/>
      <c r="F46" s="10"/>
    </row>
    <row r="47" spans="3:8" ht="12" customHeight="1" x14ac:dyDescent="0.15">
      <c r="C47" s="48" t="s">
        <v>34</v>
      </c>
      <c r="D47" s="49"/>
      <c r="E47" s="9"/>
      <c r="F47" s="21"/>
    </row>
    <row r="48" spans="3:8" ht="3" customHeight="1" x14ac:dyDescent="0.15">
      <c r="C48" s="54"/>
      <c r="D48" s="55"/>
      <c r="E48" s="11"/>
      <c r="F48" s="10"/>
    </row>
    <row r="49" spans="3:9" ht="12" customHeight="1" x14ac:dyDescent="0.15">
      <c r="C49" s="48" t="s">
        <v>4</v>
      </c>
      <c r="D49" s="49"/>
      <c r="E49" s="12">
        <f>SUM(E50:E52)</f>
        <v>2523.7999999999956</v>
      </c>
      <c r="F49" s="13">
        <f>SUM(F50:F52)</f>
        <v>4540.600000000004</v>
      </c>
    </row>
    <row r="50" spans="3:9" ht="11.1" customHeight="1" x14ac:dyDescent="0.15">
      <c r="C50" s="46" t="s">
        <v>35</v>
      </c>
      <c r="D50" s="47"/>
      <c r="E50" s="14">
        <v>0</v>
      </c>
      <c r="F50" s="15">
        <v>0</v>
      </c>
    </row>
    <row r="51" spans="3:9" ht="11.1" customHeight="1" x14ac:dyDescent="0.15">
      <c r="C51" s="46" t="s">
        <v>36</v>
      </c>
      <c r="D51" s="47"/>
      <c r="E51" s="14">
        <f>-'[2]SIT FINAN'!L34</f>
        <v>2523.7999999999956</v>
      </c>
      <c r="F51" s="15">
        <v>4283.2000000000044</v>
      </c>
      <c r="G51" s="2" t="s">
        <v>37</v>
      </c>
    </row>
    <row r="52" spans="3:9" ht="11.1" customHeight="1" x14ac:dyDescent="0.15">
      <c r="C52" s="46" t="s">
        <v>38</v>
      </c>
      <c r="D52" s="47"/>
      <c r="E52" s="17">
        <f>-'[2]SIT FINAN'!L18</f>
        <v>0</v>
      </c>
      <c r="F52" s="15">
        <v>257.39999999999998</v>
      </c>
      <c r="I52" s="22"/>
    </row>
    <row r="53" spans="3:9" ht="9.9499999999999993" customHeight="1" x14ac:dyDescent="0.15">
      <c r="C53" s="46"/>
      <c r="D53" s="47"/>
      <c r="E53" s="14"/>
      <c r="F53" s="15"/>
      <c r="I53" s="22"/>
    </row>
    <row r="54" spans="3:9" ht="9.9499999999999993" customHeight="1" x14ac:dyDescent="0.15">
      <c r="C54" s="48" t="s">
        <v>16</v>
      </c>
      <c r="D54" s="49"/>
      <c r="E54" s="23">
        <f>SUM(E55:E57)</f>
        <v>8.5</v>
      </c>
      <c r="F54" s="24">
        <f>SUM(F55:F57)</f>
        <v>5935.3000000000102</v>
      </c>
      <c r="I54" s="22"/>
    </row>
    <row r="55" spans="3:9" ht="11.1" customHeight="1" x14ac:dyDescent="0.15">
      <c r="C55" s="46" t="s">
        <v>35</v>
      </c>
      <c r="D55" s="47"/>
      <c r="E55" s="14">
        <f>'[2]SIT FINAN'!L31</f>
        <v>0</v>
      </c>
      <c r="F55" s="15">
        <v>1719.7000000000116</v>
      </c>
      <c r="G55" s="2" t="s">
        <v>39</v>
      </c>
      <c r="I55" s="22"/>
    </row>
    <row r="56" spans="3:9" ht="11.1" customHeight="1" x14ac:dyDescent="0.15">
      <c r="C56" s="46" t="s">
        <v>36</v>
      </c>
      <c r="D56" s="47"/>
      <c r="E56" s="25">
        <f>'[2]SIT FINAN'!L32</f>
        <v>0</v>
      </c>
      <c r="F56" s="26">
        <v>4210.0999999999985</v>
      </c>
      <c r="G56" s="2" t="s">
        <v>40</v>
      </c>
    </row>
    <row r="57" spans="3:9" s="16" customFormat="1" ht="11.1" customHeight="1" x14ac:dyDescent="0.15">
      <c r="C57" s="46" t="s">
        <v>41</v>
      </c>
      <c r="D57" s="47"/>
      <c r="E57" s="25">
        <f>'[2]SIT FINAN'!L17</f>
        <v>8.5</v>
      </c>
      <c r="F57" s="15">
        <v>5.5</v>
      </c>
    </row>
    <row r="58" spans="3:9" s="16" customFormat="1" ht="9.9499999999999993" customHeight="1" x14ac:dyDescent="0.15">
      <c r="C58" s="46"/>
      <c r="D58" s="47"/>
      <c r="E58" s="14"/>
      <c r="F58" s="15"/>
    </row>
    <row r="59" spans="3:9" ht="10.5" customHeight="1" x14ac:dyDescent="0.15">
      <c r="C59" s="50" t="s">
        <v>42</v>
      </c>
      <c r="D59" s="51"/>
      <c r="E59" s="18">
        <f>E49-E54</f>
        <v>2515.2999999999956</v>
      </c>
      <c r="F59" s="19">
        <f>F49-F54</f>
        <v>-1394.7000000000062</v>
      </c>
      <c r="G59" s="27"/>
    </row>
    <row r="60" spans="3:9" ht="8.25" customHeight="1" x14ac:dyDescent="0.15">
      <c r="C60" s="42"/>
      <c r="D60" s="43"/>
      <c r="E60" s="11"/>
      <c r="F60" s="10"/>
    </row>
    <row r="61" spans="3:9" ht="14.25" customHeight="1" x14ac:dyDescent="0.15">
      <c r="C61" s="48" t="s">
        <v>43</v>
      </c>
      <c r="D61" s="49"/>
      <c r="E61" s="9"/>
      <c r="F61" s="21"/>
    </row>
    <row r="62" spans="3:9" ht="4.5" customHeight="1" x14ac:dyDescent="0.15">
      <c r="C62" s="37"/>
      <c r="D62" s="38"/>
      <c r="E62" s="11"/>
      <c r="F62" s="10"/>
    </row>
    <row r="63" spans="3:9" ht="12" customHeight="1" x14ac:dyDescent="0.15">
      <c r="C63" s="48" t="s">
        <v>4</v>
      </c>
      <c r="D63" s="49"/>
      <c r="E63" s="12">
        <f>SUM(E64:E67)</f>
        <v>0</v>
      </c>
      <c r="F63" s="13">
        <f>SUM(F64:F67)</f>
        <v>0</v>
      </c>
    </row>
    <row r="64" spans="3:9" ht="9.9499999999999993" customHeight="1" x14ac:dyDescent="0.15">
      <c r="C64" s="46" t="s">
        <v>44</v>
      </c>
      <c r="D64" s="47"/>
      <c r="E64" s="14">
        <v>0</v>
      </c>
      <c r="F64" s="15">
        <v>0</v>
      </c>
    </row>
    <row r="65" spans="3:9" ht="9.9499999999999993" customHeight="1" x14ac:dyDescent="0.15">
      <c r="C65" s="46" t="s">
        <v>45</v>
      </c>
      <c r="D65" s="47"/>
      <c r="E65" s="14">
        <v>0</v>
      </c>
      <c r="F65" s="15">
        <v>0</v>
      </c>
    </row>
    <row r="66" spans="3:9" ht="9.9499999999999993" customHeight="1" x14ac:dyDescent="0.15">
      <c r="C66" s="46" t="s">
        <v>46</v>
      </c>
      <c r="D66" s="47"/>
      <c r="E66" s="14">
        <v>0</v>
      </c>
      <c r="F66" s="15">
        <v>0</v>
      </c>
    </row>
    <row r="67" spans="3:9" ht="9.9499999999999993" customHeight="1" x14ac:dyDescent="0.15">
      <c r="C67" s="46" t="s">
        <v>47</v>
      </c>
      <c r="D67" s="47"/>
      <c r="E67" s="14">
        <v>0</v>
      </c>
      <c r="F67" s="15">
        <v>0</v>
      </c>
    </row>
    <row r="68" spans="3:9" ht="9.9499999999999993" customHeight="1" x14ac:dyDescent="0.15">
      <c r="C68" s="46"/>
      <c r="D68" s="47"/>
      <c r="E68" s="14"/>
      <c r="F68" s="15"/>
    </row>
    <row r="69" spans="3:9" ht="9.9499999999999993" customHeight="1" x14ac:dyDescent="0.15">
      <c r="C69" s="48" t="s">
        <v>16</v>
      </c>
      <c r="D69" s="49"/>
      <c r="E69" s="12">
        <f>SUM(E70:E73)</f>
        <v>-1199.4199999999998</v>
      </c>
      <c r="F69" s="13">
        <f>SUM(F70:F73)</f>
        <v>2993.7</v>
      </c>
    </row>
    <row r="70" spans="3:9" ht="9.9499999999999993" customHeight="1" x14ac:dyDescent="0.15">
      <c r="C70" s="46" t="s">
        <v>48</v>
      </c>
      <c r="D70" s="47"/>
      <c r="E70" s="14">
        <v>0</v>
      </c>
      <c r="F70" s="15">
        <v>0</v>
      </c>
    </row>
    <row r="71" spans="3:9" ht="9.9499999999999993" customHeight="1" x14ac:dyDescent="0.15">
      <c r="C71" s="46" t="s">
        <v>45</v>
      </c>
      <c r="D71" s="47"/>
      <c r="E71" s="14">
        <v>0</v>
      </c>
      <c r="F71" s="15">
        <v>0</v>
      </c>
    </row>
    <row r="72" spans="3:9" s="16" customFormat="1" ht="9.9499999999999993" customHeight="1" x14ac:dyDescent="0.15">
      <c r="C72" s="46" t="s">
        <v>46</v>
      </c>
      <c r="D72" s="47"/>
      <c r="E72" s="14">
        <v>0</v>
      </c>
      <c r="F72" s="15">
        <v>0</v>
      </c>
    </row>
    <row r="73" spans="3:9" s="16" customFormat="1" ht="9.9499999999999993" customHeight="1" x14ac:dyDescent="0.15">
      <c r="C73" s="46" t="s">
        <v>49</v>
      </c>
      <c r="D73" s="47"/>
      <c r="E73" s="17">
        <f>+'[2]SIT FINAN'!M16+'[2]SIT FINAN'!M17+'[2]SIT FINAN'!M18+'[2]SIT FINAN'!M19+'[2]SIT FINAN'!M20+'[2]SIT FINAN'!M21+'[2]SIT FINAN'!M22+'[2]SIT FINAN'!M23+'[2]SIT FINAN'!M29</f>
        <v>-1199.4199999999998</v>
      </c>
      <c r="F73" s="15">
        <v>2993.7</v>
      </c>
      <c r="H73" s="16">
        <v>3471.8</v>
      </c>
      <c r="I73" s="16">
        <v>2949.2</v>
      </c>
    </row>
    <row r="74" spans="3:9" s="16" customFormat="1" ht="9.9499999999999993" customHeight="1" x14ac:dyDescent="0.15">
      <c r="C74" s="46"/>
      <c r="D74" s="47"/>
      <c r="E74" s="14"/>
      <c r="F74" s="15"/>
      <c r="H74" s="16">
        <v>1035.3</v>
      </c>
      <c r="I74" s="16">
        <v>5.6</v>
      </c>
    </row>
    <row r="75" spans="3:9" ht="12" customHeight="1" x14ac:dyDescent="0.15">
      <c r="C75" s="50" t="s">
        <v>50</v>
      </c>
      <c r="D75" s="51"/>
      <c r="E75" s="18">
        <f>E63-E69</f>
        <v>1199.4199999999998</v>
      </c>
      <c r="F75" s="19">
        <f>F63-F69</f>
        <v>-2993.7</v>
      </c>
    </row>
    <row r="76" spans="3:9" ht="8.25" customHeight="1" x14ac:dyDescent="0.15">
      <c r="C76" s="42"/>
      <c r="D76" s="43"/>
      <c r="E76" s="11"/>
      <c r="F76" s="10"/>
    </row>
    <row r="77" spans="3:9" ht="21" customHeight="1" x14ac:dyDescent="0.15">
      <c r="C77" s="48" t="s">
        <v>51</v>
      </c>
      <c r="D77" s="49"/>
      <c r="E77" s="18">
        <f>SUM(E45+E59+E75)</f>
        <v>4882.8500000000004</v>
      </c>
      <c r="F77" s="19">
        <f>SUM(F45+F59+F75)</f>
        <v>-3295.6999999999944</v>
      </c>
      <c r="H77" s="20"/>
    </row>
    <row r="78" spans="3:9" ht="11.1" customHeight="1" x14ac:dyDescent="0.15">
      <c r="C78" s="42"/>
      <c r="D78" s="43"/>
      <c r="E78" s="11"/>
      <c r="F78" s="10"/>
    </row>
    <row r="79" spans="3:9" s="16" customFormat="1" ht="11.1" customHeight="1" x14ac:dyDescent="0.15">
      <c r="C79" s="52" t="s">
        <v>52</v>
      </c>
      <c r="D79" s="53"/>
      <c r="E79" s="14">
        <f>+F80</f>
        <v>58.499999999995453</v>
      </c>
      <c r="F79" s="15">
        <v>3354.1999999999898</v>
      </c>
    </row>
    <row r="80" spans="3:9" s="16" customFormat="1" ht="12.75" customHeight="1" x14ac:dyDescent="0.15">
      <c r="C80" s="52" t="s">
        <v>53</v>
      </c>
      <c r="D80" s="53"/>
      <c r="E80" s="9">
        <f>SUM(E77+E79)</f>
        <v>4941.3499999999958</v>
      </c>
      <c r="F80" s="21">
        <f>SUM(F77+F79)</f>
        <v>58.499999999995453</v>
      </c>
      <c r="G80" s="28"/>
      <c r="H80" s="28"/>
    </row>
    <row r="81" spans="3:6" ht="9" customHeight="1" x14ac:dyDescent="0.15">
      <c r="C81" s="44"/>
      <c r="D81" s="45"/>
      <c r="E81" s="11"/>
      <c r="F81" s="10"/>
    </row>
    <row r="82" spans="3:6" ht="12" customHeight="1" thickBot="1" x14ac:dyDescent="0.2">
      <c r="C82" s="29"/>
      <c r="D82" s="30"/>
      <c r="E82" s="31"/>
      <c r="F82" s="32"/>
    </row>
    <row r="83" spans="3:6" ht="6" customHeight="1" x14ac:dyDescent="0.15">
      <c r="C83" s="33"/>
      <c r="D83" s="34"/>
      <c r="E83" s="34"/>
      <c r="F83" s="34"/>
    </row>
    <row r="84" spans="3:6" ht="9.9499999999999993" customHeight="1" x14ac:dyDescent="0.15">
      <c r="C84" s="35" t="s">
        <v>54</v>
      </c>
      <c r="D84" s="35"/>
      <c r="E84" s="35"/>
      <c r="F84" s="35"/>
    </row>
    <row r="86" spans="3:6" x14ac:dyDescent="0.15">
      <c r="E86" s="36"/>
      <c r="F86" s="36"/>
    </row>
    <row r="87" spans="3:6" x14ac:dyDescent="0.15">
      <c r="E87" s="36"/>
      <c r="F87" s="36"/>
    </row>
    <row r="88" spans="3:6" x14ac:dyDescent="0.15">
      <c r="E88" s="36"/>
      <c r="F88" s="36"/>
    </row>
  </sheetData>
  <mergeCells count="72">
    <mergeCell ref="C10:D10"/>
    <mergeCell ref="C1:F1"/>
    <mergeCell ref="C2:F2"/>
    <mergeCell ref="C3:F3"/>
    <mergeCell ref="C4:F4"/>
    <mergeCell ref="C8:D8"/>
    <mergeCell ref="E20:E21"/>
    <mergeCell ref="F20:F21"/>
    <mergeCell ref="C11:D11"/>
    <mergeCell ref="C12:D12"/>
    <mergeCell ref="C13:D13"/>
    <mergeCell ref="C14:D14"/>
    <mergeCell ref="C15:D15"/>
    <mergeCell ref="C16:D16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2020-02-05T20:19:12Z</dcterms:created>
  <dcterms:modified xsi:type="dcterms:W3CDTF">2021-09-03T18:04:02Z</dcterms:modified>
</cp:coreProperties>
</file>